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'Sheet1'!$A$1:$Y$65</definedName>
  </definedNames>
  <calcPr fullCalcOnLoad="1"/>
</workbook>
</file>

<file path=xl/sharedStrings.xml><?xml version="1.0" encoding="utf-8"?>
<sst xmlns="http://schemas.openxmlformats.org/spreadsheetml/2006/main" count="99" uniqueCount="51">
  <si>
    <t>RFP - Chemical Deliveries Public Works  Bid PW-13-1</t>
  </si>
  <si>
    <t>Vendors</t>
  </si>
  <si>
    <t>Chemical</t>
  </si>
  <si>
    <t>Water</t>
  </si>
  <si>
    <t>Aqueous Ammonia 19%</t>
  </si>
  <si>
    <t>Antiscalant</t>
  </si>
  <si>
    <t>Wastewater</t>
  </si>
  <si>
    <t>AWPF</t>
  </si>
  <si>
    <t>Citric Acid 50%</t>
  </si>
  <si>
    <t>Hydrogen Peroxide 50%</t>
  </si>
  <si>
    <t>Sodium Bisulfite 38%</t>
  </si>
  <si>
    <t>Sodium Hydroxide 25%</t>
  </si>
  <si>
    <t>Sulfuric Acid 93%</t>
  </si>
  <si>
    <t>Sulfuric Acid 98%</t>
  </si>
  <si>
    <t>Ferric Chloride 40% - 46%</t>
  </si>
  <si>
    <t>Hill Brothers</t>
  </si>
  <si>
    <t>Unit Cost</t>
  </si>
  <si>
    <t>Total</t>
  </si>
  <si>
    <t>Thatcher Company</t>
  </si>
  <si>
    <t>Kemira</t>
  </si>
  <si>
    <t>JCI Jones Chemicals</t>
  </si>
  <si>
    <t>Olin Corporation</t>
  </si>
  <si>
    <t>Sodium Hypochlorite 12.5% FL</t>
  </si>
  <si>
    <t>Sodium Hypochlorite 12.5% SL</t>
  </si>
  <si>
    <t>Sterling Water Tech</t>
  </si>
  <si>
    <t>Airgas Specialty</t>
  </si>
  <si>
    <t>King Lee Technologies</t>
  </si>
  <si>
    <t>PVS Munibulk, Inc.</t>
  </si>
  <si>
    <t>Univar</t>
  </si>
  <si>
    <t>California Water</t>
  </si>
  <si>
    <t>ChemTreat, Inc.</t>
  </si>
  <si>
    <t>King Lee</t>
  </si>
  <si>
    <t>JCI Jones</t>
  </si>
  <si>
    <t>Sodium Hydroxide - 25%</t>
  </si>
  <si>
    <t>Antiscalant - 19%</t>
  </si>
  <si>
    <t>Citric Acid - 50%</t>
  </si>
  <si>
    <t>Ferric Chloride - 40% - 46%</t>
  </si>
  <si>
    <t>Hydrogen Peroxide - 50%</t>
  </si>
  <si>
    <t>Sodium Bisulfite - 38%</t>
  </si>
  <si>
    <t>PVS Munibulk</t>
  </si>
  <si>
    <t>Sodium Hypochlorite - 12.5% FL</t>
  </si>
  <si>
    <t>Olin Chlor</t>
  </si>
  <si>
    <t>Water - AWPF</t>
  </si>
  <si>
    <t>Water - Wastewater - AWPF</t>
  </si>
  <si>
    <t>Sodium Bisulfite 25%</t>
  </si>
  <si>
    <t>Sodium Bisulfite - 25%</t>
  </si>
  <si>
    <t>No bids</t>
  </si>
  <si>
    <t>Aqueous Ammonia - 19%</t>
  </si>
  <si>
    <t xml:space="preserve">The following represents the bid tabulation prepared by the City of Oxnard.  </t>
  </si>
  <si>
    <t>The City will be pursuing agreements with the vendors as identified in rows 37 - 48.</t>
  </si>
  <si>
    <t xml:space="preserve">Water - Wastewater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</si>
</sst>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2" fillId="0" borderId="3" xfId="0" applyNumberFormat="1" applyFont="1" applyBorder="1" applyAlignment="1">
      <alignment horizontal="center"/>
    </xf>
    <xf numFmtId="16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" fontId="0" fillId="2" borderId="3" xfId="0" applyNumberFormat="1" applyFill="1" applyBorder="1" applyAlignment="1">
      <alignment/>
    </xf>
    <xf numFmtId="0" fontId="0" fillId="0" borderId="5" xfId="0" applyBorder="1" applyAlignment="1">
      <alignment/>
    </xf>
    <xf numFmtId="4" fontId="0" fillId="0" borderId="3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3" borderId="3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26.7109375" style="1" customWidth="1"/>
    <col min="2" max="2" width="9.421875" style="2" bestFit="1" customWidth="1"/>
    <col min="3" max="3" width="10.8515625" style="1" bestFit="1" customWidth="1"/>
    <col min="4" max="4" width="9.28125" style="2" bestFit="1" customWidth="1"/>
    <col min="5" max="5" width="11.140625" style="1" bestFit="1" customWidth="1"/>
    <col min="6" max="6" width="9.28125" style="2" bestFit="1" customWidth="1"/>
    <col min="7" max="7" width="12.00390625" style="1" bestFit="1" customWidth="1"/>
    <col min="8" max="8" width="11.00390625" style="2" customWidth="1"/>
    <col min="9" max="9" width="12.7109375" style="1" customWidth="1"/>
    <col min="10" max="10" width="9.28125" style="2" bestFit="1" customWidth="1"/>
    <col min="11" max="11" width="11.140625" style="1" bestFit="1" customWidth="1"/>
    <col min="12" max="12" width="9.28125" style="2" bestFit="1" customWidth="1"/>
    <col min="13" max="13" width="10.421875" style="1" bestFit="1" customWidth="1"/>
    <col min="14" max="14" width="9.28125" style="1" bestFit="1" customWidth="1"/>
    <col min="15" max="15" width="11.140625" style="1" bestFit="1" customWidth="1"/>
    <col min="16" max="16" width="11.140625" style="1" customWidth="1"/>
    <col min="17" max="17" width="10.421875" style="1" customWidth="1"/>
    <col min="18" max="18" width="9.140625" style="1" customWidth="1"/>
    <col min="19" max="19" width="11.28125" style="1" customWidth="1"/>
    <col min="20" max="20" width="9.140625" style="1" customWidth="1"/>
    <col min="21" max="21" width="11.57421875" style="1" bestFit="1" customWidth="1"/>
    <col min="22" max="22" width="9.140625" style="1" customWidth="1"/>
    <col min="23" max="23" width="12.00390625" style="1" bestFit="1" customWidth="1"/>
    <col min="24" max="24" width="9.140625" style="1" customWidth="1"/>
    <col min="25" max="25" width="10.8515625" style="1" bestFit="1" customWidth="1"/>
    <col min="26" max="16384" width="9.140625" style="1" customWidth="1"/>
  </cols>
  <sheetData>
    <row r="1" ht="12.75">
      <c r="A1" s="1" t="s">
        <v>48</v>
      </c>
    </row>
    <row r="2" ht="12.75">
      <c r="A2" s="1" t="s">
        <v>49</v>
      </c>
    </row>
    <row r="5" spans="1:25" ht="18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9" spans="1:25" ht="12.75">
      <c r="A9" s="12" t="s">
        <v>1</v>
      </c>
      <c r="B9" s="28" t="s">
        <v>15</v>
      </c>
      <c r="C9" s="29"/>
      <c r="D9" s="28" t="s">
        <v>18</v>
      </c>
      <c r="E9" s="29"/>
      <c r="F9" s="28" t="s">
        <v>19</v>
      </c>
      <c r="G9" s="29"/>
      <c r="H9" s="28" t="s">
        <v>20</v>
      </c>
      <c r="I9" s="29"/>
      <c r="J9" s="28" t="s">
        <v>21</v>
      </c>
      <c r="K9" s="29"/>
      <c r="L9" s="28" t="s">
        <v>24</v>
      </c>
      <c r="M9" s="29"/>
      <c r="N9" s="27" t="s">
        <v>25</v>
      </c>
      <c r="O9" s="27"/>
      <c r="P9" s="27" t="s">
        <v>26</v>
      </c>
      <c r="Q9" s="27"/>
      <c r="R9" s="27" t="s">
        <v>27</v>
      </c>
      <c r="S9" s="27"/>
      <c r="T9" s="27" t="s">
        <v>28</v>
      </c>
      <c r="U9" s="27"/>
      <c r="V9" s="27" t="s">
        <v>29</v>
      </c>
      <c r="W9" s="27"/>
      <c r="X9" s="27" t="s">
        <v>30</v>
      </c>
      <c r="Y9" s="27"/>
    </row>
    <row r="10" spans="2:25" ht="12.75">
      <c r="B10" s="13"/>
      <c r="C10" s="3"/>
      <c r="D10" s="13"/>
      <c r="E10" s="3"/>
      <c r="F10" s="13"/>
      <c r="G10" s="3"/>
      <c r="H10" s="13"/>
      <c r="I10" s="3"/>
      <c r="J10" s="13"/>
      <c r="K10" s="3"/>
      <c r="L10" s="13"/>
      <c r="M10" s="3"/>
      <c r="N10" s="14"/>
      <c r="O10" s="3"/>
      <c r="P10" s="14"/>
      <c r="Q10" s="3"/>
      <c r="R10" s="14"/>
      <c r="S10" s="3"/>
      <c r="T10" s="14"/>
      <c r="U10" s="3"/>
      <c r="V10" s="14"/>
      <c r="W10" s="3"/>
      <c r="X10" s="14"/>
      <c r="Y10" s="3"/>
    </row>
    <row r="11" spans="1:25" ht="12.75">
      <c r="A11" s="9" t="s">
        <v>2</v>
      </c>
      <c r="B11" s="10" t="s">
        <v>16</v>
      </c>
      <c r="C11" s="11" t="s">
        <v>17</v>
      </c>
      <c r="D11" s="10" t="s">
        <v>16</v>
      </c>
      <c r="E11" s="11" t="s">
        <v>17</v>
      </c>
      <c r="F11" s="10" t="s">
        <v>16</v>
      </c>
      <c r="G11" s="11" t="s">
        <v>17</v>
      </c>
      <c r="H11" s="10" t="s">
        <v>16</v>
      </c>
      <c r="I11" s="11" t="s">
        <v>17</v>
      </c>
      <c r="J11" s="10" t="s">
        <v>16</v>
      </c>
      <c r="K11" s="11" t="s">
        <v>17</v>
      </c>
      <c r="L11" s="10" t="s">
        <v>16</v>
      </c>
      <c r="M11" s="11" t="s">
        <v>17</v>
      </c>
      <c r="N11" s="10" t="s">
        <v>16</v>
      </c>
      <c r="O11" s="11" t="s">
        <v>17</v>
      </c>
      <c r="P11" s="10" t="s">
        <v>16</v>
      </c>
      <c r="Q11" s="11" t="s">
        <v>17</v>
      </c>
      <c r="R11" s="10" t="s">
        <v>16</v>
      </c>
      <c r="S11" s="11" t="s">
        <v>17</v>
      </c>
      <c r="T11" s="10" t="s">
        <v>16</v>
      </c>
      <c r="U11" s="11" t="s">
        <v>17</v>
      </c>
      <c r="V11" s="10" t="s">
        <v>16</v>
      </c>
      <c r="W11" s="11" t="s">
        <v>17</v>
      </c>
      <c r="X11" s="10" t="s">
        <v>16</v>
      </c>
      <c r="Y11" s="11" t="s">
        <v>17</v>
      </c>
    </row>
    <row r="12" spans="1:25" ht="12.75">
      <c r="A12" s="30" t="s">
        <v>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/>
    </row>
    <row r="13" spans="1:25" s="17" customFormat="1" ht="12.75">
      <c r="A13" s="16" t="s">
        <v>4</v>
      </c>
      <c r="B13" s="15">
        <v>4.33</v>
      </c>
      <c r="C13" s="16">
        <f>+B13*29500</f>
        <v>127735</v>
      </c>
      <c r="D13" s="16"/>
      <c r="E13" s="16"/>
      <c r="F13" s="15"/>
      <c r="G13" s="16"/>
      <c r="H13" s="15"/>
      <c r="I13" s="16"/>
      <c r="J13" s="15"/>
      <c r="K13" s="16"/>
      <c r="L13" s="15"/>
      <c r="M13" s="16"/>
      <c r="N13" s="15">
        <v>4.49</v>
      </c>
      <c r="O13" s="16">
        <f>+N13*29500</f>
        <v>132455</v>
      </c>
      <c r="P13" s="15"/>
      <c r="Q13" s="16"/>
      <c r="R13" s="15"/>
      <c r="S13" s="16"/>
      <c r="T13" s="15">
        <v>4.636</v>
      </c>
      <c r="U13" s="16">
        <f>+T13*29500</f>
        <v>136762</v>
      </c>
      <c r="V13" s="15"/>
      <c r="W13" s="16"/>
      <c r="X13" s="15"/>
      <c r="Y13" s="16"/>
    </row>
    <row r="14" spans="1:25" s="17" customFormat="1" ht="12.75">
      <c r="A14" s="16" t="s">
        <v>11</v>
      </c>
      <c r="B14" s="15"/>
      <c r="C14" s="16"/>
      <c r="D14" s="15">
        <v>0.9945</v>
      </c>
      <c r="E14" s="16">
        <f>+D14*168000</f>
        <v>167076</v>
      </c>
      <c r="F14" s="15"/>
      <c r="G14" s="16"/>
      <c r="H14" s="15">
        <v>0.95</v>
      </c>
      <c r="I14" s="16">
        <f>+H14*168000</f>
        <v>159600</v>
      </c>
      <c r="J14" s="15"/>
      <c r="K14" s="16"/>
      <c r="L14" s="15"/>
      <c r="M14" s="16"/>
      <c r="N14" s="15"/>
      <c r="O14" s="16"/>
      <c r="P14" s="15"/>
      <c r="Q14" s="16"/>
      <c r="R14" s="15">
        <v>0.947</v>
      </c>
      <c r="S14" s="16">
        <f>+R14*168000</f>
        <v>159096</v>
      </c>
      <c r="T14" s="15">
        <v>0.955</v>
      </c>
      <c r="U14" s="16">
        <f>+T14*168000</f>
        <v>160440</v>
      </c>
      <c r="V14" s="15"/>
      <c r="W14" s="16"/>
      <c r="X14" s="15"/>
      <c r="Y14" s="16"/>
    </row>
    <row r="15" spans="1:25" s="17" customFormat="1" ht="12.75">
      <c r="A15" s="16" t="s">
        <v>22</v>
      </c>
      <c r="B15" s="15"/>
      <c r="C15" s="16"/>
      <c r="D15" s="15"/>
      <c r="E15" s="16"/>
      <c r="F15" s="15"/>
      <c r="G15" s="16"/>
      <c r="H15" s="15">
        <v>0.7081</v>
      </c>
      <c r="I15" s="16">
        <f>+H15*159600</f>
        <v>113012.76</v>
      </c>
      <c r="J15" s="15">
        <v>0.694</v>
      </c>
      <c r="K15" s="16">
        <f>+J15*159600</f>
        <v>110762.4</v>
      </c>
      <c r="L15" s="15"/>
      <c r="M15" s="16"/>
      <c r="N15" s="15"/>
      <c r="O15" s="16"/>
      <c r="P15" s="15"/>
      <c r="Q15" s="16"/>
      <c r="R15" s="15"/>
      <c r="S15" s="16"/>
      <c r="T15" s="15">
        <v>0.861</v>
      </c>
      <c r="U15" s="16">
        <f>+T15*159600</f>
        <v>137415.6</v>
      </c>
      <c r="V15" s="15"/>
      <c r="W15" s="16"/>
      <c r="X15" s="15"/>
      <c r="Y15" s="16"/>
    </row>
    <row r="16" spans="1:25" s="17" customFormat="1" ht="12.75">
      <c r="A16" s="16" t="s">
        <v>23</v>
      </c>
      <c r="B16" s="15"/>
      <c r="C16" s="16"/>
      <c r="D16" s="15"/>
      <c r="E16" s="16"/>
      <c r="F16" s="15"/>
      <c r="G16" s="16"/>
      <c r="H16" s="15"/>
      <c r="I16" s="16"/>
      <c r="J16" s="15">
        <v>0.799</v>
      </c>
      <c r="K16" s="16">
        <f>+J16*159600</f>
        <v>127520.40000000001</v>
      </c>
      <c r="L16" s="15"/>
      <c r="M16" s="16"/>
      <c r="N16" s="15"/>
      <c r="O16" s="16"/>
      <c r="P16" s="15"/>
      <c r="Q16" s="16"/>
      <c r="R16" s="15"/>
      <c r="S16" s="16"/>
      <c r="T16" s="15"/>
      <c r="U16" s="16"/>
      <c r="V16" s="15"/>
      <c r="W16" s="16"/>
      <c r="X16" s="15"/>
      <c r="Y16" s="16"/>
    </row>
    <row r="17" spans="1:25" s="17" customFormat="1" ht="12.75">
      <c r="A17" s="16" t="s">
        <v>5</v>
      </c>
      <c r="B17" s="15"/>
      <c r="C17" s="16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>
        <v>6.39</v>
      </c>
      <c r="Q17" s="16">
        <f>+P17*10000</f>
        <v>63900</v>
      </c>
      <c r="R17" s="15"/>
      <c r="S17" s="16"/>
      <c r="T17" s="15"/>
      <c r="U17" s="16"/>
      <c r="V17" s="15"/>
      <c r="W17" s="16"/>
      <c r="X17" s="15">
        <v>15.01</v>
      </c>
      <c r="Y17" s="16">
        <f>+X17*10000</f>
        <v>150100</v>
      </c>
    </row>
    <row r="18" spans="1:25" ht="12.75">
      <c r="A18" s="30" t="s">
        <v>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</row>
    <row r="19" spans="1:25" s="17" customFormat="1" ht="12.75">
      <c r="A19" s="16" t="s">
        <v>14</v>
      </c>
      <c r="B19" s="15"/>
      <c r="C19" s="16"/>
      <c r="D19" s="15"/>
      <c r="E19" s="16"/>
      <c r="F19" s="15">
        <v>1.33</v>
      </c>
      <c r="G19" s="16">
        <f>+F19*330000</f>
        <v>438900</v>
      </c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>
        <v>1.4</v>
      </c>
      <c r="W19" s="16">
        <f>+V19*330000</f>
        <v>461999.99999999994</v>
      </c>
      <c r="X19" s="15"/>
      <c r="Y19" s="16"/>
    </row>
    <row r="20" spans="1:25" s="17" customFormat="1" ht="12.75">
      <c r="A20" s="16" t="s">
        <v>44</v>
      </c>
      <c r="B20" s="15"/>
      <c r="C20" s="16"/>
      <c r="D20" s="15"/>
      <c r="E20" s="16"/>
      <c r="F20" s="15"/>
      <c r="G20" s="16"/>
      <c r="H20" s="15">
        <v>0.8952</v>
      </c>
      <c r="I20" s="16">
        <f>+H20*35000</f>
        <v>31332</v>
      </c>
      <c r="J20" s="15"/>
      <c r="K20" s="16"/>
      <c r="L20" s="15"/>
      <c r="M20" s="16"/>
      <c r="N20" s="15"/>
      <c r="O20" s="16"/>
      <c r="P20" s="15"/>
      <c r="Q20" s="16"/>
      <c r="R20" s="15"/>
      <c r="S20" s="16"/>
      <c r="T20" s="15">
        <v>0.943</v>
      </c>
      <c r="U20" s="16">
        <f>+T20*35000</f>
        <v>33005</v>
      </c>
      <c r="V20" s="15"/>
      <c r="W20" s="16"/>
      <c r="X20" s="15"/>
      <c r="Y20" s="16"/>
    </row>
    <row r="21" spans="1:25" s="17" customFormat="1" ht="12.75">
      <c r="A21" s="16" t="s">
        <v>11</v>
      </c>
      <c r="B21" s="15"/>
      <c r="C21" s="16"/>
      <c r="D21" s="15">
        <v>0.9945</v>
      </c>
      <c r="E21" s="16">
        <f>+D21*18000</f>
        <v>17901</v>
      </c>
      <c r="F21" s="15"/>
      <c r="G21" s="16"/>
      <c r="H21" s="15">
        <v>0.95</v>
      </c>
      <c r="I21" s="16">
        <f>+H21*18000</f>
        <v>17100</v>
      </c>
      <c r="J21" s="15"/>
      <c r="K21" s="16"/>
      <c r="L21" s="15"/>
      <c r="M21" s="16"/>
      <c r="N21" s="15"/>
      <c r="O21" s="16"/>
      <c r="P21" s="15"/>
      <c r="Q21" s="16"/>
      <c r="R21" s="15">
        <v>0.947</v>
      </c>
      <c r="S21" s="16">
        <f>+R21*18000</f>
        <v>17046</v>
      </c>
      <c r="T21" s="15">
        <v>1.75</v>
      </c>
      <c r="U21" s="16">
        <f>+T21*18000</f>
        <v>31500</v>
      </c>
      <c r="V21" s="15"/>
      <c r="W21" s="16"/>
      <c r="X21" s="15"/>
      <c r="Y21" s="16"/>
    </row>
    <row r="22" spans="1:25" s="17" customFormat="1" ht="12.75">
      <c r="A22" s="16" t="s">
        <v>22</v>
      </c>
      <c r="B22" s="15"/>
      <c r="C22" s="16"/>
      <c r="D22" s="15"/>
      <c r="E22" s="16"/>
      <c r="F22" s="15"/>
      <c r="G22" s="16"/>
      <c r="H22" s="15">
        <v>0.5769</v>
      </c>
      <c r="I22" s="16">
        <f>+H22*230000</f>
        <v>132687</v>
      </c>
      <c r="J22" s="15">
        <v>0.694</v>
      </c>
      <c r="K22" s="16">
        <f>+J22*230000</f>
        <v>159620</v>
      </c>
      <c r="L22" s="15"/>
      <c r="M22" s="16"/>
      <c r="N22" s="15"/>
      <c r="O22" s="16"/>
      <c r="P22" s="15"/>
      <c r="Q22" s="16"/>
      <c r="R22" s="15"/>
      <c r="S22" s="16"/>
      <c r="T22" s="15">
        <v>0.861</v>
      </c>
      <c r="U22" s="16">
        <f>+T22*230000</f>
        <v>198030</v>
      </c>
      <c r="V22" s="15"/>
      <c r="W22" s="16"/>
      <c r="X22" s="15"/>
      <c r="Y22" s="16"/>
    </row>
    <row r="23" spans="1:25" s="17" customFormat="1" ht="12.75">
      <c r="A23" s="16" t="s">
        <v>23</v>
      </c>
      <c r="B23" s="15"/>
      <c r="C23" s="16"/>
      <c r="D23" s="15"/>
      <c r="E23" s="16"/>
      <c r="F23" s="15"/>
      <c r="G23" s="16"/>
      <c r="H23" s="15"/>
      <c r="I23" s="16"/>
      <c r="J23" s="15">
        <v>0.799</v>
      </c>
      <c r="K23" s="16">
        <f>+J23*230000</f>
        <v>183770</v>
      </c>
      <c r="L23" s="15"/>
      <c r="M23" s="16"/>
      <c r="N23" s="15"/>
      <c r="O23" s="16"/>
      <c r="P23" s="15"/>
      <c r="Q23" s="16"/>
      <c r="R23" s="15"/>
      <c r="S23" s="16"/>
      <c r="T23" s="15"/>
      <c r="U23" s="16"/>
      <c r="V23" s="15"/>
      <c r="W23" s="16"/>
      <c r="X23" s="15"/>
      <c r="Y23" s="16"/>
    </row>
    <row r="24" spans="1:25" ht="12.75">
      <c r="A24" s="30" t="s">
        <v>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1:25" s="17" customFormat="1" ht="12.75">
      <c r="A25" s="16" t="s">
        <v>5</v>
      </c>
      <c r="B25" s="15"/>
      <c r="C25" s="16"/>
      <c r="D25" s="15"/>
      <c r="E25" s="16"/>
      <c r="F25" s="15"/>
      <c r="G25" s="16"/>
      <c r="H25" s="15"/>
      <c r="I25" s="16"/>
      <c r="J25" s="15"/>
      <c r="K25" s="16"/>
      <c r="L25" s="15"/>
      <c r="M25" s="16"/>
      <c r="N25" s="15"/>
      <c r="O25" s="16"/>
      <c r="P25" s="15">
        <v>6.39</v>
      </c>
      <c r="Q25" s="16">
        <f>+P25*5600</f>
        <v>35784</v>
      </c>
      <c r="R25" s="15"/>
      <c r="S25" s="16"/>
      <c r="T25" s="15"/>
      <c r="U25" s="16"/>
      <c r="V25" s="15"/>
      <c r="W25" s="16"/>
      <c r="X25" s="15">
        <v>11.59</v>
      </c>
      <c r="Y25" s="16">
        <f>+X25*5600</f>
        <v>64904</v>
      </c>
    </row>
    <row r="26" spans="1:25" s="17" customFormat="1" ht="12.75">
      <c r="A26" s="16" t="s">
        <v>8</v>
      </c>
      <c r="B26" s="15"/>
      <c r="C26" s="16"/>
      <c r="D26" s="15">
        <v>6.05</v>
      </c>
      <c r="E26" s="16">
        <f>+D26*6500</f>
        <v>39325</v>
      </c>
      <c r="F26" s="15"/>
      <c r="G26" s="16"/>
      <c r="H26" s="15"/>
      <c r="I26" s="16"/>
      <c r="J26" s="15"/>
      <c r="K26" s="16"/>
      <c r="L26" s="15"/>
      <c r="M26" s="16"/>
      <c r="N26" s="15"/>
      <c r="O26" s="16"/>
      <c r="P26" s="15"/>
      <c r="Q26" s="16"/>
      <c r="R26" s="15"/>
      <c r="S26" s="16"/>
      <c r="T26" s="15">
        <v>1.08</v>
      </c>
      <c r="U26" s="16">
        <f>+T26*6500</f>
        <v>7020.000000000001</v>
      </c>
      <c r="V26" s="15"/>
      <c r="W26" s="16"/>
      <c r="X26" s="15"/>
      <c r="Y26" s="16"/>
    </row>
    <row r="27" spans="1:25" s="17" customFormat="1" ht="12.75">
      <c r="A27" s="16" t="s">
        <v>9</v>
      </c>
      <c r="B27" s="15"/>
      <c r="C27" s="16"/>
      <c r="D27" s="15">
        <v>2.75</v>
      </c>
      <c r="E27" s="16">
        <f>+D27*15000</f>
        <v>41250</v>
      </c>
      <c r="F27" s="15"/>
      <c r="G27" s="16"/>
      <c r="H27" s="15"/>
      <c r="I27" s="16"/>
      <c r="J27" s="15"/>
      <c r="K27" s="16"/>
      <c r="L27" s="15">
        <v>3.47</v>
      </c>
      <c r="M27" s="16">
        <f>+L27*15000</f>
        <v>52050</v>
      </c>
      <c r="N27" s="15"/>
      <c r="O27" s="16"/>
      <c r="P27" s="15"/>
      <c r="Q27" s="16"/>
      <c r="R27" s="15"/>
      <c r="S27" s="16"/>
      <c r="T27" s="15"/>
      <c r="U27" s="16"/>
      <c r="V27" s="15"/>
      <c r="W27" s="16"/>
      <c r="X27" s="15"/>
      <c r="Y27" s="16"/>
    </row>
    <row r="28" spans="1:25" s="17" customFormat="1" ht="12.75">
      <c r="A28" s="16" t="s">
        <v>10</v>
      </c>
      <c r="B28" s="15"/>
      <c r="C28" s="16"/>
      <c r="D28" s="15"/>
      <c r="E28" s="16"/>
      <c r="F28" s="15"/>
      <c r="G28" s="16"/>
      <c r="H28" s="15">
        <v>1.44</v>
      </c>
      <c r="I28" s="16">
        <f>+H28*4000</f>
        <v>5760</v>
      </c>
      <c r="J28" s="15"/>
      <c r="K28" s="16"/>
      <c r="L28" s="15"/>
      <c r="M28" s="16"/>
      <c r="N28" s="15"/>
      <c r="O28" s="16"/>
      <c r="P28" s="15"/>
      <c r="Q28" s="16"/>
      <c r="R28" s="15"/>
      <c r="S28" s="16"/>
      <c r="T28" s="15">
        <v>0.943</v>
      </c>
      <c r="U28" s="16">
        <f>+T28*4000</f>
        <v>3772</v>
      </c>
      <c r="V28" s="15"/>
      <c r="W28" s="16"/>
      <c r="X28" s="15"/>
      <c r="Y28" s="16"/>
    </row>
    <row r="29" spans="1:25" s="17" customFormat="1" ht="12.75">
      <c r="A29" s="16" t="s">
        <v>11</v>
      </c>
      <c r="B29" s="15"/>
      <c r="C29" s="16"/>
      <c r="D29" s="15">
        <v>0.9945</v>
      </c>
      <c r="E29" s="16">
        <f>+D29*8000</f>
        <v>7956</v>
      </c>
      <c r="F29" s="15"/>
      <c r="G29" s="16"/>
      <c r="H29" s="15">
        <v>1.2</v>
      </c>
      <c r="I29" s="16">
        <f>+H29*8000</f>
        <v>9600</v>
      </c>
      <c r="J29" s="15"/>
      <c r="K29" s="16"/>
      <c r="L29" s="15"/>
      <c r="M29" s="16"/>
      <c r="N29" s="15"/>
      <c r="O29" s="16"/>
      <c r="P29" s="15"/>
      <c r="Q29" s="16"/>
      <c r="R29" s="15">
        <v>0.947</v>
      </c>
      <c r="S29" s="16">
        <f>+R29*8000</f>
        <v>7576</v>
      </c>
      <c r="T29" s="15">
        <v>0.955</v>
      </c>
      <c r="U29" s="16">
        <f>+T29*8000</f>
        <v>7640</v>
      </c>
      <c r="V29" s="15"/>
      <c r="W29" s="16"/>
      <c r="X29" s="15"/>
      <c r="Y29" s="16"/>
    </row>
    <row r="30" spans="1:25" s="17" customFormat="1" ht="12.75">
      <c r="A30" s="16" t="s">
        <v>22</v>
      </c>
      <c r="B30" s="15"/>
      <c r="C30" s="16"/>
      <c r="D30" s="15"/>
      <c r="E30" s="16"/>
      <c r="F30" s="15"/>
      <c r="G30" s="16"/>
      <c r="H30" s="15">
        <v>0.95</v>
      </c>
      <c r="I30" s="16">
        <f>+H30*14000</f>
        <v>13300</v>
      </c>
      <c r="J30" s="15">
        <v>0.694</v>
      </c>
      <c r="K30" s="16">
        <f>+J30*14000</f>
        <v>9716</v>
      </c>
      <c r="L30" s="15"/>
      <c r="M30" s="16"/>
      <c r="N30" s="15"/>
      <c r="O30" s="16"/>
      <c r="P30" s="15"/>
      <c r="Q30" s="16"/>
      <c r="R30" s="15"/>
      <c r="S30" s="16"/>
      <c r="T30" s="15">
        <v>0.861</v>
      </c>
      <c r="U30" s="16">
        <f>+T30*14000</f>
        <v>12054</v>
      </c>
      <c r="V30" s="15"/>
      <c r="W30" s="16"/>
      <c r="X30" s="15"/>
      <c r="Y30" s="16"/>
    </row>
    <row r="31" spans="1:25" s="17" customFormat="1" ht="12.75">
      <c r="A31" s="16" t="s">
        <v>23</v>
      </c>
      <c r="B31" s="15"/>
      <c r="C31" s="16"/>
      <c r="D31" s="15"/>
      <c r="E31" s="16"/>
      <c r="F31" s="15"/>
      <c r="G31" s="16"/>
      <c r="H31" s="15"/>
      <c r="I31" s="16"/>
      <c r="J31" s="15">
        <v>0.799</v>
      </c>
      <c r="K31" s="16">
        <f>+J31*14000</f>
        <v>11186</v>
      </c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15"/>
      <c r="W31" s="16"/>
      <c r="X31" s="15"/>
      <c r="Y31" s="16"/>
    </row>
    <row r="32" spans="1:25" s="17" customFormat="1" ht="12.75">
      <c r="A32" s="16" t="s">
        <v>12</v>
      </c>
      <c r="B32" s="15"/>
      <c r="C32" s="16"/>
      <c r="D32" s="15"/>
      <c r="E32" s="16"/>
      <c r="F32" s="15"/>
      <c r="G32" s="16"/>
      <c r="H32" s="15"/>
      <c r="I32" s="16"/>
      <c r="J32" s="15"/>
      <c r="K32" s="16"/>
      <c r="L32" s="15"/>
      <c r="M32" s="16"/>
      <c r="N32" s="15"/>
      <c r="O32" s="16"/>
      <c r="P32" s="15"/>
      <c r="Q32" s="16"/>
      <c r="R32" s="15"/>
      <c r="S32" s="16"/>
      <c r="T32" s="15"/>
      <c r="U32" s="16"/>
      <c r="V32" s="15"/>
      <c r="W32" s="16"/>
      <c r="X32" s="15"/>
      <c r="Y32" s="16"/>
    </row>
    <row r="33" spans="1:25" s="17" customFormat="1" ht="12.75">
      <c r="A33" s="16" t="s">
        <v>13</v>
      </c>
      <c r="B33" s="15"/>
      <c r="C33" s="16"/>
      <c r="D33" s="15">
        <v>1.92</v>
      </c>
      <c r="E33" s="16">
        <f>+D33*40000</f>
        <v>76800</v>
      </c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>
        <v>1.415</v>
      </c>
      <c r="S33" s="16">
        <v>56600</v>
      </c>
      <c r="T33" s="15">
        <v>1.4143</v>
      </c>
      <c r="U33" s="16">
        <f>+T33*40000</f>
        <v>56571.99999999999</v>
      </c>
      <c r="V33" s="15"/>
      <c r="W33" s="16"/>
      <c r="X33" s="15"/>
      <c r="Y33" s="16"/>
    </row>
    <row r="34" spans="2:24" s="5" customFormat="1" ht="12.75">
      <c r="B34" s="4"/>
      <c r="D34" s="4"/>
      <c r="F34" s="4"/>
      <c r="H34" s="4"/>
      <c r="J34" s="4"/>
      <c r="L34" s="4"/>
      <c r="N34" s="4"/>
      <c r="P34" s="4"/>
      <c r="R34" s="4"/>
      <c r="T34" s="4"/>
      <c r="V34" s="4"/>
      <c r="X34" s="4"/>
    </row>
    <row r="35" spans="2:12" s="5" customFormat="1" ht="12.75">
      <c r="B35" s="4"/>
      <c r="D35" s="4"/>
      <c r="F35" s="4"/>
      <c r="H35" s="4"/>
      <c r="J35" s="4"/>
      <c r="L35" s="4"/>
    </row>
    <row r="36" spans="1:14" ht="12.75">
      <c r="A36" s="6"/>
      <c r="B36" s="7"/>
      <c r="C36" s="8"/>
      <c r="D36" s="7"/>
      <c r="E36" s="8"/>
      <c r="F36" s="7"/>
      <c r="G36" s="8"/>
      <c r="H36" s="7"/>
      <c r="I36" s="8"/>
      <c r="J36" s="7"/>
      <c r="K36" s="8"/>
      <c r="L36" s="7"/>
      <c r="M36" s="8"/>
      <c r="N36" s="8"/>
    </row>
    <row r="37" spans="1:14" ht="12.75">
      <c r="A37" s="11" t="s">
        <v>42</v>
      </c>
      <c r="B37" s="33" t="s">
        <v>34</v>
      </c>
      <c r="C37" s="19"/>
      <c r="D37" s="19"/>
      <c r="E37" s="23" t="s">
        <v>31</v>
      </c>
      <c r="F37" s="23"/>
      <c r="H37" s="7"/>
      <c r="I37" s="8"/>
      <c r="J37" s="7"/>
      <c r="K37" s="8"/>
      <c r="L37" s="7"/>
      <c r="M37" s="8"/>
      <c r="N37" s="8"/>
    </row>
    <row r="38" spans="1:14" ht="12.75">
      <c r="A38" s="11" t="s">
        <v>3</v>
      </c>
      <c r="B38" s="33" t="s">
        <v>47</v>
      </c>
      <c r="C38" s="19"/>
      <c r="D38" s="19"/>
      <c r="E38" s="23" t="s">
        <v>15</v>
      </c>
      <c r="F38" s="23"/>
      <c r="H38" s="7"/>
      <c r="I38" s="8"/>
      <c r="J38" s="7"/>
      <c r="K38" s="8"/>
      <c r="L38" s="7"/>
      <c r="M38" s="8"/>
      <c r="N38" s="8"/>
    </row>
    <row r="39" spans="1:14" ht="12.75">
      <c r="A39" s="11" t="s">
        <v>7</v>
      </c>
      <c r="B39" s="33" t="s">
        <v>35</v>
      </c>
      <c r="C39" s="19"/>
      <c r="D39" s="19"/>
      <c r="E39" s="23" t="s">
        <v>28</v>
      </c>
      <c r="F39" s="23"/>
      <c r="H39" s="7"/>
      <c r="I39" s="8"/>
      <c r="J39" s="7"/>
      <c r="K39" s="8"/>
      <c r="L39" s="7"/>
      <c r="M39" s="8"/>
      <c r="N39" s="8"/>
    </row>
    <row r="40" spans="1:14" ht="12.75">
      <c r="A40" s="11" t="s">
        <v>6</v>
      </c>
      <c r="B40" s="24" t="s">
        <v>36</v>
      </c>
      <c r="C40" s="19"/>
      <c r="D40" s="19"/>
      <c r="E40" s="23" t="s">
        <v>19</v>
      </c>
      <c r="F40" s="23"/>
      <c r="H40" s="7"/>
      <c r="I40" s="8"/>
      <c r="J40" s="7"/>
      <c r="K40" s="8"/>
      <c r="L40" s="7"/>
      <c r="M40" s="8"/>
      <c r="N40" s="8"/>
    </row>
    <row r="41" spans="1:14" ht="12.75">
      <c r="A41" s="11" t="s">
        <v>7</v>
      </c>
      <c r="B41" s="24" t="s">
        <v>37</v>
      </c>
      <c r="C41" s="19"/>
      <c r="D41" s="19"/>
      <c r="E41" s="23" t="s">
        <v>18</v>
      </c>
      <c r="F41" s="23"/>
      <c r="H41" s="7"/>
      <c r="I41" s="8"/>
      <c r="J41" s="7"/>
      <c r="K41" s="8"/>
      <c r="L41" s="7"/>
      <c r="M41" s="8"/>
      <c r="N41" s="8"/>
    </row>
    <row r="42" spans="1:14" ht="12.75">
      <c r="A42" s="11" t="s">
        <v>6</v>
      </c>
      <c r="B42" s="34" t="s">
        <v>45</v>
      </c>
      <c r="C42" s="19"/>
      <c r="D42" s="19"/>
      <c r="E42" s="18" t="s">
        <v>32</v>
      </c>
      <c r="F42" s="19"/>
      <c r="H42" s="7"/>
      <c r="I42" s="8"/>
      <c r="J42" s="7"/>
      <c r="K42" s="8"/>
      <c r="L42" s="7"/>
      <c r="M42" s="8"/>
      <c r="N42" s="8"/>
    </row>
    <row r="43" spans="1:14" ht="12.75">
      <c r="A43" s="11" t="s">
        <v>7</v>
      </c>
      <c r="B43" s="24" t="s">
        <v>38</v>
      </c>
      <c r="C43" s="19"/>
      <c r="D43" s="19"/>
      <c r="E43" s="23" t="s">
        <v>28</v>
      </c>
      <c r="F43" s="23"/>
      <c r="H43" s="7"/>
      <c r="I43" s="8"/>
      <c r="J43" s="7"/>
      <c r="K43" s="8"/>
      <c r="L43" s="7"/>
      <c r="M43" s="8"/>
      <c r="N43" s="8"/>
    </row>
    <row r="44" spans="1:14" ht="12.75">
      <c r="A44" s="16" t="s">
        <v>43</v>
      </c>
      <c r="B44" s="24" t="s">
        <v>33</v>
      </c>
      <c r="C44" s="19"/>
      <c r="D44" s="19"/>
      <c r="E44" s="24" t="s">
        <v>39</v>
      </c>
      <c r="F44" s="19"/>
      <c r="H44" s="7"/>
      <c r="I44" s="8"/>
      <c r="J44" s="7"/>
      <c r="K44" s="8"/>
      <c r="L44" s="7"/>
      <c r="M44" s="8"/>
      <c r="N44" s="8"/>
    </row>
    <row r="45" spans="1:14" ht="12.75">
      <c r="A45" s="16" t="s">
        <v>50</v>
      </c>
      <c r="B45" s="24" t="s">
        <v>40</v>
      </c>
      <c r="C45" s="19"/>
      <c r="D45" s="19"/>
      <c r="E45" s="24" t="s">
        <v>32</v>
      </c>
      <c r="F45" s="19"/>
      <c r="H45" s="7"/>
      <c r="I45" s="8"/>
      <c r="J45" s="7"/>
      <c r="K45" s="8"/>
      <c r="L45" s="7"/>
      <c r="M45" s="8"/>
      <c r="N45" s="8"/>
    </row>
    <row r="46" spans="1:14" ht="12.75">
      <c r="A46" s="16" t="s">
        <v>7</v>
      </c>
      <c r="B46" s="24" t="s">
        <v>40</v>
      </c>
      <c r="C46" s="19"/>
      <c r="D46" s="19"/>
      <c r="E46" s="22" t="s">
        <v>41</v>
      </c>
      <c r="F46" s="21"/>
      <c r="H46" s="7"/>
      <c r="I46" s="8"/>
      <c r="J46" s="7"/>
      <c r="K46" s="8"/>
      <c r="L46" s="7"/>
      <c r="M46" s="8"/>
      <c r="N46" s="8"/>
    </row>
    <row r="47" spans="1:14" ht="12.75">
      <c r="A47" s="16" t="s">
        <v>7</v>
      </c>
      <c r="B47" s="24" t="s">
        <v>12</v>
      </c>
      <c r="C47" s="19"/>
      <c r="D47" s="19"/>
      <c r="E47" s="20" t="s">
        <v>46</v>
      </c>
      <c r="F47" s="21"/>
      <c r="H47" s="7"/>
      <c r="I47" s="8"/>
      <c r="J47" s="7"/>
      <c r="K47" s="8"/>
      <c r="L47" s="7"/>
      <c r="M47" s="8"/>
      <c r="N47" s="8"/>
    </row>
    <row r="48" spans="1:14" ht="12.75">
      <c r="A48" s="16" t="s">
        <v>7</v>
      </c>
      <c r="B48" s="24" t="s">
        <v>13</v>
      </c>
      <c r="C48" s="19"/>
      <c r="D48" s="19"/>
      <c r="E48" s="22" t="s">
        <v>28</v>
      </c>
      <c r="F48" s="21"/>
      <c r="H48" s="7"/>
      <c r="I48" s="8"/>
      <c r="J48" s="7"/>
      <c r="K48" s="8"/>
      <c r="L48" s="7"/>
      <c r="M48" s="8"/>
      <c r="N48" s="8"/>
    </row>
    <row r="49" spans="1:14" ht="12.75">
      <c r="A49" s="8"/>
      <c r="B49" s="35"/>
      <c r="C49" s="36"/>
      <c r="D49" s="36"/>
      <c r="E49" s="8"/>
      <c r="F49" s="7"/>
      <c r="G49" s="8"/>
      <c r="H49" s="7"/>
      <c r="I49" s="8"/>
      <c r="J49" s="7"/>
      <c r="K49" s="8"/>
      <c r="L49" s="7"/>
      <c r="M49" s="8"/>
      <c r="N49" s="8"/>
    </row>
    <row r="50" spans="1:14" ht="12.75">
      <c r="A50" s="8"/>
      <c r="B50" s="35"/>
      <c r="C50" s="36"/>
      <c r="D50" s="36"/>
      <c r="E50" s="8"/>
      <c r="F50" s="7"/>
      <c r="G50" s="8"/>
      <c r="H50" s="7"/>
      <c r="I50" s="8"/>
      <c r="J50" s="7"/>
      <c r="K50" s="8"/>
      <c r="L50" s="7"/>
      <c r="M50" s="8"/>
      <c r="N50" s="8"/>
    </row>
    <row r="51" spans="1:14" ht="12.75">
      <c r="A51" s="6"/>
      <c r="B51" s="35"/>
      <c r="C51" s="36"/>
      <c r="D51" s="36"/>
      <c r="E51" s="8"/>
      <c r="F51" s="7"/>
      <c r="G51" s="8"/>
      <c r="H51" s="7"/>
      <c r="I51" s="8"/>
      <c r="J51" s="7"/>
      <c r="K51" s="8"/>
      <c r="L51" s="7"/>
      <c r="M51" s="8"/>
      <c r="N51" s="8"/>
    </row>
    <row r="52" spans="1:14" ht="12.75">
      <c r="A52" s="8"/>
      <c r="B52" s="35"/>
      <c r="C52" s="36"/>
      <c r="D52" s="36"/>
      <c r="E52" s="8"/>
      <c r="F52" s="7"/>
      <c r="G52" s="8"/>
      <c r="H52" s="7"/>
      <c r="I52" s="8"/>
      <c r="J52" s="7"/>
      <c r="K52" s="8"/>
      <c r="L52" s="7"/>
      <c r="M52" s="8"/>
      <c r="N52" s="8"/>
    </row>
    <row r="53" spans="1:14" ht="12.75">
      <c r="A53" s="8"/>
      <c r="B53" s="35"/>
      <c r="C53" s="36"/>
      <c r="D53" s="36"/>
      <c r="E53" s="8"/>
      <c r="F53" s="7"/>
      <c r="G53" s="8"/>
      <c r="H53" s="7"/>
      <c r="I53" s="8"/>
      <c r="J53" s="7"/>
      <c r="K53" s="8"/>
      <c r="L53" s="7"/>
      <c r="M53" s="8"/>
      <c r="N53" s="8"/>
    </row>
    <row r="54" spans="1:14" ht="12.75">
      <c r="A54" s="8"/>
      <c r="B54" s="35"/>
      <c r="C54" s="36"/>
      <c r="D54" s="36"/>
      <c r="E54" s="8"/>
      <c r="F54" s="7"/>
      <c r="G54" s="8"/>
      <c r="H54" s="7"/>
      <c r="I54" s="8"/>
      <c r="J54" s="7"/>
      <c r="K54" s="8"/>
      <c r="L54" s="7"/>
      <c r="M54" s="8"/>
      <c r="N54" s="8"/>
    </row>
    <row r="55" spans="1:14" ht="12.75">
      <c r="A55" s="8"/>
      <c r="B55" s="35"/>
      <c r="C55" s="36"/>
      <c r="D55" s="36"/>
      <c r="E55" s="8"/>
      <c r="F55" s="7"/>
      <c r="G55" s="8"/>
      <c r="H55" s="7"/>
      <c r="I55" s="8"/>
      <c r="J55" s="7"/>
      <c r="K55" s="8"/>
      <c r="L55" s="7"/>
      <c r="M55" s="8"/>
      <c r="N55" s="8"/>
    </row>
    <row r="56" spans="1:14" ht="12.75">
      <c r="A56" s="8"/>
      <c r="B56" s="35"/>
      <c r="C56" s="36"/>
      <c r="D56" s="36"/>
      <c r="E56" s="8"/>
      <c r="F56" s="7"/>
      <c r="G56" s="8"/>
      <c r="H56" s="7"/>
      <c r="I56" s="8"/>
      <c r="J56" s="7"/>
      <c r="K56" s="8"/>
      <c r="L56" s="7"/>
      <c r="M56" s="8"/>
      <c r="N56" s="8"/>
    </row>
    <row r="57" spans="1:14" ht="12.75">
      <c r="A57" s="8"/>
      <c r="B57" s="7"/>
      <c r="C57" s="8"/>
      <c r="D57" s="7"/>
      <c r="E57" s="8"/>
      <c r="F57" s="7"/>
      <c r="G57" s="8"/>
      <c r="H57" s="7"/>
      <c r="I57" s="8"/>
      <c r="J57" s="7"/>
      <c r="K57" s="8"/>
      <c r="L57" s="7"/>
      <c r="M57" s="8"/>
      <c r="N57" s="8"/>
    </row>
    <row r="58" spans="1:14" ht="12.75">
      <c r="A58" s="8"/>
      <c r="B58" s="7"/>
      <c r="C58" s="8"/>
      <c r="D58" s="7"/>
      <c r="E58" s="8"/>
      <c r="F58" s="7"/>
      <c r="G58" s="8"/>
      <c r="H58" s="7"/>
      <c r="I58" s="8"/>
      <c r="J58" s="7"/>
      <c r="K58" s="8"/>
      <c r="L58" s="7"/>
      <c r="M58" s="8"/>
      <c r="N58" s="8"/>
    </row>
    <row r="59" spans="1:14" ht="12.75">
      <c r="A59" s="8"/>
      <c r="B59" s="7"/>
      <c r="C59" s="8"/>
      <c r="D59" s="7"/>
      <c r="E59" s="8"/>
      <c r="F59" s="7"/>
      <c r="G59" s="8"/>
      <c r="H59" s="7"/>
      <c r="I59" s="8"/>
      <c r="J59" s="7"/>
      <c r="K59" s="8"/>
      <c r="L59" s="7"/>
      <c r="M59" s="8"/>
      <c r="N59" s="8"/>
    </row>
    <row r="60" spans="1:14" ht="12.75">
      <c r="A60" s="8"/>
      <c r="B60" s="7"/>
      <c r="C60" s="8"/>
      <c r="D60" s="7"/>
      <c r="E60" s="8"/>
      <c r="F60" s="7"/>
      <c r="G60" s="8"/>
      <c r="H60" s="7"/>
      <c r="I60" s="8"/>
      <c r="J60" s="7"/>
      <c r="K60" s="8"/>
      <c r="L60" s="7"/>
      <c r="M60" s="8"/>
      <c r="N60" s="8"/>
    </row>
    <row r="61" spans="1:14" ht="12.75">
      <c r="A61" s="8"/>
      <c r="B61" s="7"/>
      <c r="C61" s="8"/>
      <c r="D61" s="7"/>
      <c r="E61" s="8"/>
      <c r="F61" s="7"/>
      <c r="G61" s="8"/>
      <c r="H61" s="7"/>
      <c r="I61" s="8"/>
      <c r="J61" s="7"/>
      <c r="K61" s="8"/>
      <c r="L61" s="7"/>
      <c r="M61" s="8"/>
      <c r="N61" s="8"/>
    </row>
    <row r="62" spans="1:14" ht="12.75">
      <c r="A62" s="8"/>
      <c r="B62" s="7"/>
      <c r="C62" s="8"/>
      <c r="D62" s="7"/>
      <c r="E62" s="8"/>
      <c r="F62" s="7"/>
      <c r="G62" s="8"/>
      <c r="H62" s="7"/>
      <c r="I62" s="8"/>
      <c r="J62" s="7"/>
      <c r="K62" s="8"/>
      <c r="L62" s="7"/>
      <c r="M62" s="8"/>
      <c r="N62" s="8"/>
    </row>
    <row r="63" spans="1:14" ht="12.75">
      <c r="A63" s="8"/>
      <c r="B63" s="7"/>
      <c r="C63" s="8"/>
      <c r="D63" s="7"/>
      <c r="E63" s="8"/>
      <c r="F63" s="7"/>
      <c r="G63" s="8"/>
      <c r="H63" s="7"/>
      <c r="I63" s="8"/>
      <c r="J63" s="7"/>
      <c r="K63" s="8"/>
      <c r="L63" s="7"/>
      <c r="M63" s="8"/>
      <c r="N63" s="8"/>
    </row>
  </sheetData>
  <mergeCells count="48">
    <mergeCell ref="B50:D50"/>
    <mergeCell ref="B55:D55"/>
    <mergeCell ref="B56:D56"/>
    <mergeCell ref="B51:D51"/>
    <mergeCell ref="B52:D52"/>
    <mergeCell ref="B53:D53"/>
    <mergeCell ref="B54:D54"/>
    <mergeCell ref="B46:D46"/>
    <mergeCell ref="B47:D47"/>
    <mergeCell ref="B48:D48"/>
    <mergeCell ref="B49:D49"/>
    <mergeCell ref="B42:D42"/>
    <mergeCell ref="B43:D43"/>
    <mergeCell ref="B44:D44"/>
    <mergeCell ref="B45:D45"/>
    <mergeCell ref="E38:F38"/>
    <mergeCell ref="E39:F39"/>
    <mergeCell ref="E40:F40"/>
    <mergeCell ref="E41:F41"/>
    <mergeCell ref="B39:D39"/>
    <mergeCell ref="B40:D40"/>
    <mergeCell ref="B41:D41"/>
    <mergeCell ref="B37:D37"/>
    <mergeCell ref="B38:D38"/>
    <mergeCell ref="L9:M9"/>
    <mergeCell ref="A12:Y12"/>
    <mergeCell ref="E37:F37"/>
    <mergeCell ref="N9:O9"/>
    <mergeCell ref="P9:Q9"/>
    <mergeCell ref="A24:Y24"/>
    <mergeCell ref="A18:Y18"/>
    <mergeCell ref="A5:Y5"/>
    <mergeCell ref="V9:W9"/>
    <mergeCell ref="X9:Y9"/>
    <mergeCell ref="D9:E9"/>
    <mergeCell ref="B9:C9"/>
    <mergeCell ref="F9:G9"/>
    <mergeCell ref="H9:I9"/>
    <mergeCell ref="R9:S9"/>
    <mergeCell ref="T9:U9"/>
    <mergeCell ref="J9:K9"/>
    <mergeCell ref="E42:F42"/>
    <mergeCell ref="E47:F47"/>
    <mergeCell ref="E48:F48"/>
    <mergeCell ref="E43:F43"/>
    <mergeCell ref="E44:F44"/>
    <mergeCell ref="E45:F45"/>
    <mergeCell ref="E46:F46"/>
  </mergeCells>
  <printOptions horizontalCentered="1"/>
  <pageMargins left="0.25" right="0.25" top="1" bottom="1" header="0.5" footer="0.5"/>
  <pageSetup fitToHeight="2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Oxnard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fnbrud</dc:creator>
  <cp:keywords/>
  <dc:description/>
  <cp:lastModifiedBy>fnpatg</cp:lastModifiedBy>
  <cp:lastPrinted>2012-09-17T19:16:50Z</cp:lastPrinted>
  <dcterms:created xsi:type="dcterms:W3CDTF">2012-08-23T21:05:38Z</dcterms:created>
  <dcterms:modified xsi:type="dcterms:W3CDTF">2012-09-20T00:03:12Z</dcterms:modified>
  <cp:category/>
  <cp:version/>
  <cp:contentType/>
  <cp:contentStatus/>
</cp:coreProperties>
</file>